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DS\Štandardy kvality za rok 2018\"/>
    </mc:Choice>
  </mc:AlternateContent>
  <bookViews>
    <workbookView xWindow="-15" yWindow="5670" windowWidth="19260" windowHeight="5715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52511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B1" i="9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<sst xmlns="http://schemas.openxmlformats.org/spreadsheetml/2006/main" count="353" uniqueCount="216">
  <si>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</si>
  <si>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</si>
  <si>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</si>
  <si>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</si>
  <si>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</si>
  <si>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</si>
  <si>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</si>
  <si>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</si>
  <si>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</si>
  <si>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</si>
  <si>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</si>
  <si>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</si>
  <si>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</si>
  <si>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</si>
  <si>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</si>
  <si>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</si>
  <si>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</si>
  <si>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</si>
  <si>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</si>
  <si>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</si>
  <si>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</si>
  <si>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</si>
  <si>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</si>
  <si>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</si>
  <si>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</si>
  <si>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</si>
  <si>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</si>
  <si>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</si>
  <si>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</si>
  <si>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</si>
  <si>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</si>
  <si>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</si>
  <si>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</si>
  <si>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</si>
  <si>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</si>
  <si>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</si>
  <si>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</si>
  <si>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</si>
  <si>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</si>
  <si>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</si>
  <si>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</si>
  <si>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</si>
  <si>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</si>
  <si>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</si>
  <si>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</si>
  <si>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</si>
  <si>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</si>
  <si>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</si>
  <si>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</si>
  <si>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</si>
  <si>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</si>
  <si>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</si>
  <si>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</si>
  <si>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</si>
  <si>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</si>
  <si>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</si>
  <si>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</si>
  <si>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</si>
  <si>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</si>
  <si>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</si>
  <si>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</si>
  <si>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</si>
  <si>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</si>
  <si>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</si>
  <si>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</si>
  <si>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</si>
  <si>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</si>
  <si>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</si>
  <si>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</si>
  <si>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</si>
  <si>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</si>
  <si>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</si>
  <si>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</si>
  <si>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</si>
  <si>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</si>
  <si>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</si>
  <si>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</si>
  <si>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</si>
  <si>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</si>
  <si>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</si>
  <si>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</si>
  <si>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</si>
  <si>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</si>
  <si>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</si>
  <si>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</si>
  <si>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</si>
  <si>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</si>
  <si>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</si>
  <si>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</si>
  <si>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</si>
  <si>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</si>
  <si>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</si>
  <si>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</si>
  <si>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</si>
  <si>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</si>
  <si>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</si>
  <si>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</si>
  <si>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</si>
  <si>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</si>
  <si>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</si>
  <si>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</si>
  <si>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</si>
  <si>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</si>
  <si>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</si>
  <si>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</si>
  <si>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</si>
  <si>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</si>
  <si>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</si>
  <si>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</si>
  <si>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</si>
  <si>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</si>
  <si>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</si>
  <si>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</si>
  <si>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</si>
  <si>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</si>
  <si>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</si>
  <si>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</si>
  <si>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</si>
  <si>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</si>
  <si>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</si>
  <si>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</si>
  <si>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</si>
  <si>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</si>
  <si>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</si>
  <si>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</si>
  <si>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</si>
  <si>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</si>
  <si>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</si>
  <si>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</si>
  <si>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</si>
  <si>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</si>
  <si>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</si>
  <si>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</si>
  <si>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</si>
  <si>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</si>
  <si>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</si>
  <si>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</si>
  <si>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</si>
  <si>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</si>
  <si>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</si>
  <si>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</si>
  <si>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</si>
  <si>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</si>
  <si>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</si>
  <si>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</si>
  <si>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</si>
  <si>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</si>
  <si>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</si>
  <si>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</si>
  <si>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</si>
  <si>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</si>
  <si>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</si>
  <si>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</si>
  <si>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</si>
  <si>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</si>
  <si>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</si>
  <si>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</si>
  <si>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</si>
  <si>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</si>
  <si>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</si>
  <si>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</si>
  <si>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</si>
  <si>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</si>
  <si>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</si>
  <si>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</si>
  <si>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</si>
  <si>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</si>
  <si>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</si>
  <si>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</si>
  <si>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</si>
  <si>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</si>
  <si>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</si>
  <si>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</si>
  <si>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</si>
  <si>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</si>
  <si>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</si>
  <si>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</si>
  <si>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</si>
  <si>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</si>
  <si>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</si>
  <si>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</si>
  <si>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</si>
  <si>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</si>
  <si>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</si>
  <si>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</si>
  <si>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</si>
  <si>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</si>
  <si>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</si>
  <si>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</si>
  <si>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</si>
  <si>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</si>
  <si>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</si>
  <si>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</si>
  <si>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</si>
  <si>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</si>
  <si>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</si>
  <si>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</si>
  <si>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</si>
  <si>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</si>
  <si>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</si>
  <si>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</si>
  <si>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</si>
  <si>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</si>
  <si>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</si>
  <si>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</si>
  <si>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</si>
  <si>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</si>
  <si>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</si>
  <si>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</si>
  <si>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</si>
  <si>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</si>
  <si>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IKA TRANS spol. s r. o.</t>
  </si>
  <si>
    <t>Nad traťou 26, 060 01 Kežmarok</t>
  </si>
  <si>
    <t>Ing. Ingrid Hodulová</t>
  </si>
  <si>
    <t>0903 253 231 / hodulova@ikatrans.sk</t>
  </si>
  <si>
    <t>01.01.2018 - 31.12.2018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</si>
</sst>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165" fontId="0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6" sqref="B6:C6"/>
    </sheetView>
  </sheetViews>
  <sheetFormatPr defaultRowHeight="15" x14ac:dyDescent="0.25"/>
  <cols>
    <col min="1" max="1" width="19.85546875" style="23" customWidth="1"/>
    <col min="2" max="2" width="45.140625" style="23" customWidth="1"/>
    <col min="3" max="3" width="16.5703125" style="23" customWidth="1"/>
    <col min="4" max="16384" width="9.140625" style="23"/>
  </cols>
  <sheetData>
    <row r="1" spans="1:3" ht="15.75" x14ac:dyDescent="0.25">
      <c r="A1" s="111" t="s">
        <v>3</v>
      </c>
      <c r="B1" s="111"/>
    </row>
    <row r="2" spans="1:3" ht="15.75" x14ac:dyDescent="0.25">
      <c r="A2" s="24" t="s">
        <v>156</v>
      </c>
      <c r="B2" s="24"/>
    </row>
    <row r="4" spans="1:3" x14ac:dyDescent="0.25">
      <c r="A4" s="99" t="s">
        <v>54</v>
      </c>
    </row>
    <row r="5" spans="1:3" x14ac:dyDescent="0.25">
      <c r="A5" s="100" t="s">
        <v>0</v>
      </c>
      <c r="B5" s="105" t="s">
        <v>211</v>
      </c>
      <c r="C5" s="112"/>
    </row>
    <row r="6" spans="1:3" x14ac:dyDescent="0.25">
      <c r="A6" s="100" t="s">
        <v>1</v>
      </c>
      <c r="B6" s="105" t="s">
        <v>212</v>
      </c>
      <c r="C6" s="112"/>
    </row>
    <row r="7" spans="1:3" x14ac:dyDescent="0.25">
      <c r="A7" s="100" t="s">
        <v>2</v>
      </c>
      <c r="B7" s="113">
        <v>635081</v>
      </c>
      <c r="C7" s="112"/>
    </row>
    <row r="8" spans="1:3" x14ac:dyDescent="0.25">
      <c r="A8" s="101" t="s">
        <v>104</v>
      </c>
      <c r="B8" s="107" t="s">
        <v>215</v>
      </c>
      <c r="C8" s="112"/>
    </row>
    <row r="9" spans="1:3" ht="30" customHeight="1" x14ac:dyDescent="0.25">
      <c r="A9" s="114" t="s">
        <v>49</v>
      </c>
      <c r="B9" s="115"/>
      <c r="C9" s="35">
        <f>C10+C11+C12</f>
        <v>16</v>
      </c>
    </row>
    <row r="10" spans="1:3" ht="15.75" customHeight="1" x14ac:dyDescent="0.25">
      <c r="A10" s="108" t="s">
        <v>50</v>
      </c>
      <c r="B10" s="102" t="s">
        <v>51</v>
      </c>
      <c r="C10" s="26">
        <v>1</v>
      </c>
    </row>
    <row r="11" spans="1:3" x14ac:dyDescent="0.25">
      <c r="A11" s="109"/>
      <c r="B11" s="102" t="s">
        <v>52</v>
      </c>
      <c r="C11" s="26">
        <v>15</v>
      </c>
    </row>
    <row r="12" spans="1:3" x14ac:dyDescent="0.25">
      <c r="A12" s="110"/>
      <c r="B12" s="102" t="s">
        <v>53</v>
      </c>
      <c r="C12" s="26">
        <v>0</v>
      </c>
    </row>
    <row r="13" spans="1:3" ht="15" customHeight="1" x14ac:dyDescent="0.25">
      <c r="A13" s="103" t="s">
        <v>56</v>
      </c>
      <c r="B13" s="105" t="s">
        <v>213</v>
      </c>
      <c r="C13" s="106"/>
    </row>
    <row r="14" spans="1:3" x14ac:dyDescent="0.25">
      <c r="A14" s="103" t="s">
        <v>55</v>
      </c>
      <c r="B14" s="105" t="s">
        <v>214</v>
      </c>
      <c r="C14" s="106"/>
    </row>
    <row r="15" spans="1:3" x14ac:dyDescent="0.25">
      <c r="A15" s="103" t="s">
        <v>57</v>
      </c>
      <c r="B15" s="107">
        <v>43518</v>
      </c>
      <c r="C15" s="106"/>
    </row>
    <row r="17" spans="1:1" x14ac:dyDescent="0.25">
      <c r="A17" s="104" t="s">
        <v>26</v>
      </c>
    </row>
    <row r="18" spans="1:1" x14ac:dyDescent="0.25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5" x14ac:dyDescent="0.25"/>
  <cols>
    <col min="1" max="1" width="25.5703125" style="12" customWidth="1"/>
    <col min="2" max="5" width="17.140625" style="12" customWidth="1"/>
    <col min="6" max="6" width="24.5703125" style="12" customWidth="1"/>
    <col min="7" max="16384" width="9.140625" style="1"/>
  </cols>
  <sheetData>
    <row r="1" spans="1:6" ht="15.75" x14ac:dyDescent="0.25">
      <c r="A1" s="6" t="s">
        <v>41</v>
      </c>
    </row>
    <row r="3" spans="1:6" x14ac:dyDescent="0.25">
      <c r="A3" s="16" t="s">
        <v>97</v>
      </c>
    </row>
    <row r="4" spans="1:6" ht="60" x14ac:dyDescent="0.25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25">
      <c r="A5" s="15">
        <v>0</v>
      </c>
      <c r="B5" s="15">
        <v>0</v>
      </c>
      <c r="C5" s="15">
        <v>0</v>
      </c>
      <c r="D5" s="20">
        <v>0</v>
      </c>
      <c r="E5" s="15"/>
      <c r="F5" s="15">
        <v>0</v>
      </c>
    </row>
    <row r="6" spans="1:6" x14ac:dyDescent="0.25">
      <c r="A6" s="15">
        <v>0</v>
      </c>
      <c r="B6" s="15">
        <v>0</v>
      </c>
      <c r="C6" s="15">
        <v>0</v>
      </c>
      <c r="D6" s="20">
        <v>0</v>
      </c>
      <c r="E6" s="15"/>
      <c r="F6" s="15">
        <v>0</v>
      </c>
    </row>
    <row r="7" spans="1:6" x14ac:dyDescent="0.25">
      <c r="A7" s="15">
        <v>0</v>
      </c>
      <c r="B7" s="15">
        <v>0</v>
      </c>
      <c r="C7" s="15">
        <v>0</v>
      </c>
      <c r="D7" s="20">
        <v>0</v>
      </c>
      <c r="E7" s="15"/>
      <c r="F7" s="15">
        <v>0</v>
      </c>
    </row>
    <row r="8" spans="1:6" x14ac:dyDescent="0.25">
      <c r="A8" s="15">
        <v>0</v>
      </c>
      <c r="B8" s="15">
        <v>0</v>
      </c>
      <c r="C8" s="15">
        <v>0</v>
      </c>
      <c r="D8" s="20">
        <v>0</v>
      </c>
      <c r="E8" s="15"/>
      <c r="F8" s="15">
        <v>0</v>
      </c>
    </row>
    <row r="9" spans="1:6" x14ac:dyDescent="0.25">
      <c r="A9" s="15">
        <v>0</v>
      </c>
      <c r="B9" s="15">
        <v>0</v>
      </c>
      <c r="C9" s="15">
        <v>0</v>
      </c>
      <c r="D9" s="20">
        <v>0</v>
      </c>
      <c r="E9" s="15"/>
      <c r="F9" s="15">
        <v>0</v>
      </c>
    </row>
    <row r="10" spans="1:6" x14ac:dyDescent="0.25">
      <c r="A10" s="15">
        <v>0</v>
      </c>
      <c r="B10" s="15">
        <v>0</v>
      </c>
      <c r="C10" s="15">
        <v>0</v>
      </c>
      <c r="D10" s="20">
        <v>0</v>
      </c>
      <c r="E10" s="15"/>
      <c r="F10" s="15">
        <v>0</v>
      </c>
    </row>
    <row r="11" spans="1:6" x14ac:dyDescent="0.25">
      <c r="A11" s="15">
        <v>0</v>
      </c>
      <c r="B11" s="15">
        <v>0</v>
      </c>
      <c r="C11" s="15">
        <v>0</v>
      </c>
      <c r="D11" s="20">
        <v>0</v>
      </c>
      <c r="E11" s="15"/>
      <c r="F11" s="15">
        <v>0</v>
      </c>
    </row>
    <row r="12" spans="1:6" x14ac:dyDescent="0.25">
      <c r="A12" s="15">
        <v>0</v>
      </c>
      <c r="B12" s="15">
        <v>0</v>
      </c>
      <c r="C12" s="15">
        <v>0</v>
      </c>
      <c r="D12" s="20">
        <v>0</v>
      </c>
      <c r="E12" s="15"/>
      <c r="F12" s="15">
        <v>0</v>
      </c>
    </row>
    <row r="14" spans="1:6" x14ac:dyDescent="0.25">
      <c r="A14" s="37" t="s">
        <v>124</v>
      </c>
    </row>
    <row r="15" spans="1:6" x14ac:dyDescent="0.25">
      <c r="A15" s="5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workbookViewId="0">
      <selection activeCell="H12" sqref="H12"/>
    </sheetView>
  </sheetViews>
  <sheetFormatPr defaultRowHeight="15" x14ac:dyDescent="0.25"/>
  <cols>
    <col min="1" max="1" width="24.5703125" style="29" customWidth="1"/>
    <col min="2" max="31" width="9.140625" style="29"/>
    <col min="32" max="32" width="12.28515625" style="29" customWidth="1"/>
    <col min="33" max="103" width="9.140625" style="29"/>
    <col min="104" max="107" width="13.85546875" style="29" customWidth="1"/>
    <col min="108" max="16384" width="9.140625" style="29"/>
  </cols>
  <sheetData>
    <row r="1" spans="1:107" ht="15.75" x14ac:dyDescent="0.25">
      <c r="A1" s="153" t="s">
        <v>143</v>
      </c>
      <c r="B1" s="160" t="s">
        <v>144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1" t="s">
        <v>148</v>
      </c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47" t="s">
        <v>149</v>
      </c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9"/>
      <c r="CP1" s="138" t="s">
        <v>146</v>
      </c>
      <c r="CQ1" s="139"/>
      <c r="CR1" s="139"/>
      <c r="CS1" s="139"/>
      <c r="CT1" s="139"/>
      <c r="CU1" s="139"/>
      <c r="CV1" s="139"/>
      <c r="CW1" s="139"/>
      <c r="CX1" s="140"/>
      <c r="CY1" s="169" t="s">
        <v>100</v>
      </c>
      <c r="CZ1" s="162" t="s">
        <v>163</v>
      </c>
      <c r="DA1" s="163"/>
      <c r="DB1" s="163"/>
      <c r="DC1" s="164"/>
    </row>
    <row r="2" spans="1:107" x14ac:dyDescent="0.25">
      <c r="A2" s="153"/>
      <c r="B2" s="159" t="s">
        <v>129</v>
      </c>
      <c r="C2" s="159"/>
      <c r="D2" s="159" t="s">
        <v>18</v>
      </c>
      <c r="E2" s="159"/>
      <c r="F2" s="159" t="s">
        <v>19</v>
      </c>
      <c r="G2" s="159"/>
      <c r="H2" s="159" t="s">
        <v>20</v>
      </c>
      <c r="I2" s="159"/>
      <c r="J2" s="159" t="s">
        <v>130</v>
      </c>
      <c r="K2" s="159"/>
      <c r="L2" s="159" t="s">
        <v>131</v>
      </c>
      <c r="M2" s="159"/>
      <c r="N2" s="159" t="s">
        <v>132</v>
      </c>
      <c r="O2" s="168"/>
      <c r="P2" s="159" t="s">
        <v>133</v>
      </c>
      <c r="Q2" s="159"/>
      <c r="R2" s="159" t="s">
        <v>134</v>
      </c>
      <c r="S2" s="159"/>
      <c r="T2" s="159" t="s">
        <v>135</v>
      </c>
      <c r="U2" s="159"/>
      <c r="V2" s="159" t="s">
        <v>136</v>
      </c>
      <c r="W2" s="159"/>
      <c r="X2" s="159" t="s">
        <v>137</v>
      </c>
      <c r="Y2" s="159"/>
      <c r="Z2" s="159" t="s">
        <v>138</v>
      </c>
      <c r="AA2" s="159"/>
      <c r="AB2" s="159" t="s">
        <v>139</v>
      </c>
      <c r="AC2" s="159"/>
      <c r="AD2" s="159" t="s">
        <v>140</v>
      </c>
      <c r="AE2" s="159"/>
      <c r="AF2" s="157" t="s">
        <v>129</v>
      </c>
      <c r="AG2" s="157"/>
      <c r="AH2" s="157" t="s">
        <v>18</v>
      </c>
      <c r="AI2" s="157"/>
      <c r="AJ2" s="157" t="s">
        <v>19</v>
      </c>
      <c r="AK2" s="157"/>
      <c r="AL2" s="157" t="s">
        <v>20</v>
      </c>
      <c r="AM2" s="157"/>
      <c r="AN2" s="157" t="s">
        <v>130</v>
      </c>
      <c r="AO2" s="157"/>
      <c r="AP2" s="157" t="s">
        <v>131</v>
      </c>
      <c r="AQ2" s="157"/>
      <c r="AR2" s="157" t="s">
        <v>147</v>
      </c>
      <c r="AS2" s="158"/>
      <c r="AT2" s="157" t="s">
        <v>134</v>
      </c>
      <c r="AU2" s="157"/>
      <c r="AV2" s="157" t="s">
        <v>135</v>
      </c>
      <c r="AW2" s="157"/>
      <c r="AX2" s="157" t="s">
        <v>136</v>
      </c>
      <c r="AY2" s="157"/>
      <c r="AZ2" s="157" t="s">
        <v>137</v>
      </c>
      <c r="BA2" s="157"/>
      <c r="BB2" s="157" t="s">
        <v>138</v>
      </c>
      <c r="BC2" s="157"/>
      <c r="BD2" s="157" t="s">
        <v>139</v>
      </c>
      <c r="BE2" s="157"/>
      <c r="BF2" s="157" t="s">
        <v>140</v>
      </c>
      <c r="BG2" s="157"/>
      <c r="BH2" s="143" t="s">
        <v>145</v>
      </c>
      <c r="BI2" s="144"/>
      <c r="BJ2" s="155" t="s">
        <v>101</v>
      </c>
      <c r="BK2" s="151" t="s">
        <v>129</v>
      </c>
      <c r="BL2" s="151"/>
      <c r="BM2" s="151" t="s">
        <v>18</v>
      </c>
      <c r="BN2" s="151"/>
      <c r="BO2" s="151" t="s">
        <v>19</v>
      </c>
      <c r="BP2" s="151"/>
      <c r="BQ2" s="151" t="s">
        <v>20</v>
      </c>
      <c r="BR2" s="151"/>
      <c r="BS2" s="151" t="s">
        <v>130</v>
      </c>
      <c r="BT2" s="151"/>
      <c r="BU2" s="151" t="s">
        <v>131</v>
      </c>
      <c r="BV2" s="151"/>
      <c r="BW2" s="151" t="s">
        <v>147</v>
      </c>
      <c r="BX2" s="152"/>
      <c r="BY2" s="151" t="s">
        <v>134</v>
      </c>
      <c r="BZ2" s="151"/>
      <c r="CA2" s="151" t="s">
        <v>135</v>
      </c>
      <c r="CB2" s="151"/>
      <c r="CC2" s="151" t="s">
        <v>136</v>
      </c>
      <c r="CD2" s="151"/>
      <c r="CE2" s="151" t="s">
        <v>137</v>
      </c>
      <c r="CF2" s="151"/>
      <c r="CG2" s="151" t="s">
        <v>138</v>
      </c>
      <c r="CH2" s="151"/>
      <c r="CI2" s="151" t="s">
        <v>139</v>
      </c>
      <c r="CJ2" s="151"/>
      <c r="CK2" s="151" t="s">
        <v>140</v>
      </c>
      <c r="CL2" s="151"/>
      <c r="CM2" s="143" t="s">
        <v>150</v>
      </c>
      <c r="CN2" s="144"/>
      <c r="CO2" s="145" t="s">
        <v>151</v>
      </c>
      <c r="CP2" s="150" t="s">
        <v>60</v>
      </c>
      <c r="CQ2" s="150"/>
      <c r="CR2" s="150"/>
      <c r="CS2" s="150"/>
      <c r="CT2" s="137" t="s">
        <v>65</v>
      </c>
      <c r="CU2" s="137"/>
      <c r="CV2" s="137"/>
      <c r="CW2" s="137"/>
      <c r="CX2" s="141" t="s">
        <v>70</v>
      </c>
      <c r="CY2" s="169"/>
      <c r="CZ2" s="165"/>
      <c r="DA2" s="166"/>
      <c r="DB2" s="166"/>
      <c r="DC2" s="167"/>
    </row>
    <row r="3" spans="1:107" x14ac:dyDescent="0.25">
      <c r="A3" s="154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6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46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42"/>
      <c r="CY3" s="169"/>
      <c r="CZ3" s="79" t="s">
        <v>164</v>
      </c>
      <c r="DA3" s="79" t="s">
        <v>165</v>
      </c>
      <c r="DB3" s="79" t="s">
        <v>166</v>
      </c>
      <c r="DC3" s="80" t="s">
        <v>167</v>
      </c>
    </row>
    <row r="4" spans="1:107" x14ac:dyDescent="0.25">
      <c r="A4" s="64" t="str">
        <f>'T6.1'!B5</f>
        <v>IKA TRANS spol. s r. o.</v>
      </c>
      <c r="B4" s="65">
        <f>'T6.2'!C7</f>
        <v>0</v>
      </c>
      <c r="C4" s="65">
        <f>'T6.2'!C8</f>
        <v>0</v>
      </c>
      <c r="D4" s="65">
        <f>'T6.2'!C9</f>
        <v>0</v>
      </c>
      <c r="E4" s="65">
        <f>'T6.2'!C10</f>
        <v>0</v>
      </c>
      <c r="F4" s="65">
        <f>'T6.2'!C11</f>
        <v>0</v>
      </c>
      <c r="G4" s="65">
        <f>'T6.2'!C12</f>
        <v>0</v>
      </c>
      <c r="H4" s="65">
        <f>'T6.2'!C13</f>
        <v>3</v>
      </c>
      <c r="I4" s="65">
        <f>'T6.2'!C14</f>
        <v>3</v>
      </c>
      <c r="J4" s="65">
        <f>'T6.2'!C15</f>
        <v>0</v>
      </c>
      <c r="K4" s="65">
        <f>'T6.2'!C16</f>
        <v>0</v>
      </c>
      <c r="L4" s="65">
        <f>'T6.2'!C17</f>
        <v>0</v>
      </c>
      <c r="M4" s="65">
        <f>'T6.2'!C18</f>
        <v>0</v>
      </c>
      <c r="N4" s="65">
        <f>'T6.2'!C19</f>
        <v>0</v>
      </c>
      <c r="O4" s="65">
        <f>'T6.2'!C20</f>
        <v>0</v>
      </c>
      <c r="P4" s="65">
        <f>'T6.2'!C21</f>
        <v>1</v>
      </c>
      <c r="Q4" s="65">
        <f>'T6.2'!C22</f>
        <v>1</v>
      </c>
      <c r="R4" s="65">
        <f>'T6.2'!C23</f>
        <v>0</v>
      </c>
      <c r="S4" s="65">
        <f>'T6.2'!C24</f>
        <v>0</v>
      </c>
      <c r="T4" s="65">
        <f>'T6.2'!C25</f>
        <v>1</v>
      </c>
      <c r="U4" s="65">
        <f>'T6.2'!C26</f>
        <v>1</v>
      </c>
      <c r="V4" s="65">
        <f>'T6.2'!C27</f>
        <v>0</v>
      </c>
      <c r="W4" s="65">
        <f>'T6.2'!C28</f>
        <v>0</v>
      </c>
      <c r="X4" s="65">
        <f>'T6.2'!C29</f>
        <v>0</v>
      </c>
      <c r="Y4" s="65">
        <f>'T6.2'!C30</f>
        <v>0</v>
      </c>
      <c r="Z4" s="65">
        <f>'T6.2'!C31</f>
        <v>0</v>
      </c>
      <c r="AA4" s="65">
        <f>'T6.2'!C32</f>
        <v>0</v>
      </c>
      <c r="AB4" s="65">
        <f>'T6.2'!C33</f>
        <v>0</v>
      </c>
      <c r="AC4" s="65">
        <f>'T6.2'!C34</f>
        <v>0</v>
      </c>
      <c r="AD4" s="65">
        <f>'T6.2'!C35</f>
        <v>0</v>
      </c>
      <c r="AE4" s="65">
        <f>'T6.2'!C36</f>
        <v>0</v>
      </c>
      <c r="AF4" s="66">
        <f>'T11.2.1'!H6</f>
        <v>0</v>
      </c>
      <c r="AG4" s="66">
        <f>'T11.2.1'!I6</f>
        <v>0</v>
      </c>
      <c r="AH4" s="66">
        <f>'T11.2.1'!H7</f>
        <v>0</v>
      </c>
      <c r="AI4" s="66">
        <f>'T11.2.1'!I7</f>
        <v>0</v>
      </c>
      <c r="AJ4" s="66">
        <f>'T11.2.1'!H8</f>
        <v>0</v>
      </c>
      <c r="AK4" s="66">
        <f>'T11.2.1'!I8</f>
        <v>0</v>
      </c>
      <c r="AL4" s="66">
        <f>'T11.2.1'!H9</f>
        <v>0</v>
      </c>
      <c r="AM4" s="66">
        <f>'T11.2.1'!I9</f>
        <v>0</v>
      </c>
      <c r="AN4" s="66">
        <f>'T11.2.1'!H10</f>
        <v>0</v>
      </c>
      <c r="AO4" s="66">
        <f>'T11.2.1'!I10</f>
        <v>0</v>
      </c>
      <c r="AP4" s="66">
        <f>'T11.2.1'!H11</f>
        <v>0</v>
      </c>
      <c r="AQ4" s="66">
        <f>'T11.2.1'!I11</f>
        <v>0</v>
      </c>
      <c r="AR4" s="66">
        <f>'T11.2.1'!H12</f>
        <v>0</v>
      </c>
      <c r="AS4" s="66">
        <f>'T11.2.1'!I12</f>
        <v>0</v>
      </c>
      <c r="AT4" s="66">
        <f>'T11.2.1'!H13</f>
        <v>0</v>
      </c>
      <c r="AU4" s="66">
        <f>'T11.2.1'!I13</f>
        <v>0</v>
      </c>
      <c r="AV4" s="66">
        <f>'T11.2.1'!H14</f>
        <v>0</v>
      </c>
      <c r="AW4" s="66">
        <f>'T11.2.1'!I14</f>
        <v>0</v>
      </c>
      <c r="AX4" s="66">
        <f>'T11.2.1'!H15</f>
        <v>0</v>
      </c>
      <c r="AY4" s="66">
        <f>'T11.2.1'!I15</f>
        <v>0</v>
      </c>
      <c r="AZ4" s="66">
        <f>'T11.2.1'!H16</f>
        <v>0</v>
      </c>
      <c r="BA4" s="66">
        <f>'T11.2.1'!I16</f>
        <v>0</v>
      </c>
      <c r="BB4" s="66">
        <f>'T11.2.1'!H17</f>
        <v>0</v>
      </c>
      <c r="BC4" s="66">
        <f>'T11.2.1'!I17</f>
        <v>0</v>
      </c>
      <c r="BD4" s="66">
        <f>'T11.2.1'!H18</f>
        <v>0</v>
      </c>
      <c r="BE4" s="66">
        <f>'T11.2.1'!I18</f>
        <v>0</v>
      </c>
      <c r="BF4" s="66">
        <f>'T11.2.1'!H19</f>
        <v>0</v>
      </c>
      <c r="BG4" s="66">
        <f>'T11.2.1'!I19</f>
        <v>0</v>
      </c>
      <c r="BH4" s="66">
        <f>'T11.2.1'!H20</f>
        <v>0</v>
      </c>
      <c r="BI4" s="66">
        <f>'T11.2.1'!I20</f>
        <v>0</v>
      </c>
      <c r="BJ4" s="66">
        <f>'T11.2.1'!H21</f>
        <v>0</v>
      </c>
      <c r="BK4" s="65">
        <f>'T11.2.1'!J6</f>
        <v>0</v>
      </c>
      <c r="BL4" s="65">
        <f>'T11.2.1'!K6</f>
        <v>0</v>
      </c>
      <c r="BM4" s="65">
        <f>'T11.2.1'!J7</f>
        <v>0</v>
      </c>
      <c r="BN4" s="65">
        <f>'T11.2.1'!K7</f>
        <v>0</v>
      </c>
      <c r="BO4" s="65">
        <f>'T11.2.1'!J8</f>
        <v>0</v>
      </c>
      <c r="BP4" s="65">
        <f>'T11.2.1'!K8</f>
        <v>0</v>
      </c>
      <c r="BQ4" s="65">
        <f>'T11.2.1'!J9</f>
        <v>0</v>
      </c>
      <c r="BR4" s="65">
        <f>'T11.2.1'!K9</f>
        <v>0</v>
      </c>
      <c r="BS4" s="65">
        <f>'T11.2.1'!J10</f>
        <v>0</v>
      </c>
      <c r="BT4" s="65">
        <f>'T11.2.1'!K10</f>
        <v>0</v>
      </c>
      <c r="BU4" s="65">
        <f>'T11.2.1'!J11</f>
        <v>0</v>
      </c>
      <c r="BV4" s="65">
        <f>'T11.2.1'!K11</f>
        <v>0</v>
      </c>
      <c r="BW4" s="65">
        <f>'T11.2.1'!J12</f>
        <v>0</v>
      </c>
      <c r="BX4" s="65">
        <f>'T11.2.1'!K12</f>
        <v>0</v>
      </c>
      <c r="BY4" s="65">
        <f>'T11.2.1'!J13</f>
        <v>0</v>
      </c>
      <c r="BZ4" s="65">
        <f>'T11.2.1'!K13</f>
        <v>0</v>
      </c>
      <c r="CA4" s="65">
        <f>'T11.2.1'!J14</f>
        <v>0</v>
      </c>
      <c r="CB4" s="65">
        <f>'T11.2.1'!K14</f>
        <v>0</v>
      </c>
      <c r="CC4" s="65">
        <f>'T11.2.1'!J15</f>
        <v>0</v>
      </c>
      <c r="CD4" s="65">
        <f>'T11.2.1'!K15</f>
        <v>0</v>
      </c>
      <c r="CE4" s="65">
        <f>'T11.2.1'!J16</f>
        <v>0</v>
      </c>
      <c r="CF4" s="65">
        <f>'T11.2.1'!K16</f>
        <v>0</v>
      </c>
      <c r="CG4" s="65">
        <f>'T11.2.1'!J17</f>
        <v>0</v>
      </c>
      <c r="CH4" s="65">
        <f>'T11.2.1'!K17</f>
        <v>0</v>
      </c>
      <c r="CI4" s="65">
        <f>'T11.2.1'!J18</f>
        <v>0</v>
      </c>
      <c r="CJ4" s="65">
        <f>'T11.2.1'!K18</f>
        <v>0</v>
      </c>
      <c r="CK4" s="65">
        <f>'T11.2.1'!J19</f>
        <v>0</v>
      </c>
      <c r="CL4" s="65">
        <f>'T11.2.1'!K19</f>
        <v>0</v>
      </c>
      <c r="CM4" s="65">
        <f>'T11.2.1'!J20</f>
        <v>0</v>
      </c>
      <c r="CN4" s="65">
        <f>'T11.2.1'!K20</f>
        <v>0</v>
      </c>
      <c r="CO4" s="65">
        <f>'T11.2.1'!J21</f>
        <v>0</v>
      </c>
      <c r="CP4" s="67">
        <f>'T6.3'!C5</f>
        <v>14</v>
      </c>
      <c r="CQ4" s="67">
        <f>'T6.3'!C6</f>
        <v>0</v>
      </c>
      <c r="CR4" s="67">
        <f>'T6.3'!C7</f>
        <v>14</v>
      </c>
      <c r="CS4" s="67">
        <f>'T6.3'!C8</f>
        <v>94.28</v>
      </c>
      <c r="CT4" s="67">
        <f>'T6.3'!C9</f>
        <v>7.0000000000000007E-2</v>
      </c>
      <c r="CU4" s="67">
        <f>'T6.3'!C10</f>
        <v>0</v>
      </c>
      <c r="CV4" s="67">
        <f>'T6.3'!C11</f>
        <v>7.0000000000000007E-2</v>
      </c>
      <c r="CW4" s="67">
        <f>'T6.3'!C12</f>
        <v>0.56999999999999995</v>
      </c>
      <c r="CX4" s="71">
        <f>'T6.3'!C13</f>
        <v>3.0000000000000001E-5</v>
      </c>
      <c r="CY4" s="68">
        <f>'T6.2'!F40</f>
        <v>100</v>
      </c>
      <c r="CZ4" s="81">
        <f>'T6.1'!C10</f>
        <v>1</v>
      </c>
      <c r="DA4" s="81">
        <f>'T6.1'!C11</f>
        <v>15</v>
      </c>
      <c r="DB4" s="81">
        <f>'T6.1'!C12</f>
        <v>0</v>
      </c>
      <c r="DC4" s="81">
        <f>CZ4+DA4+DB4</f>
        <v>16</v>
      </c>
    </row>
    <row r="5" spans="1:107" x14ac:dyDescent="0.25">
      <c r="CL5" s="70"/>
    </row>
  </sheetData>
  <sheetProtection password="C78E" sheet="1" objects="1" scenarios="1" selectLockedCells="1"/>
  <mergeCells count="57"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22" workbookViewId="0">
      <selection activeCell="C26" sqref="C26"/>
    </sheetView>
  </sheetViews>
  <sheetFormatPr defaultRowHeight="15" x14ac:dyDescent="0.25"/>
  <cols>
    <col min="1" max="1" width="20.28515625" style="38" customWidth="1"/>
    <col min="2" max="2" width="10.7109375" style="85" customWidth="1"/>
    <col min="3" max="3" width="16.7109375" style="38" customWidth="1"/>
    <col min="4" max="4" width="10.7109375" style="38" customWidth="1"/>
    <col min="5" max="5" width="13.28515625" style="38" customWidth="1"/>
    <col min="6" max="6" width="10.7109375" style="38" customWidth="1"/>
    <col min="7" max="16384" width="9.140625" style="38"/>
  </cols>
  <sheetData>
    <row r="1" spans="1:6" ht="15.75" x14ac:dyDescent="0.25">
      <c r="A1" s="22" t="s">
        <v>105</v>
      </c>
      <c r="B1" s="83"/>
    </row>
    <row r="2" spans="1:6" ht="15.75" x14ac:dyDescent="0.25">
      <c r="A2" s="24" t="s">
        <v>156</v>
      </c>
      <c r="B2" s="84"/>
    </row>
    <row r="4" spans="1:6" x14ac:dyDescent="0.25">
      <c r="A4" s="25" t="s">
        <v>58</v>
      </c>
      <c r="B4" s="86"/>
    </row>
    <row r="5" spans="1:6" x14ac:dyDescent="0.25">
      <c r="A5" s="40" t="s">
        <v>22</v>
      </c>
      <c r="B5" s="78" t="s">
        <v>23</v>
      </c>
      <c r="C5" s="78" t="s">
        <v>24</v>
      </c>
      <c r="D5" s="78" t="s">
        <v>25</v>
      </c>
      <c r="E5" s="78" t="s">
        <v>98</v>
      </c>
      <c r="F5" s="78" t="s">
        <v>169</v>
      </c>
    </row>
    <row r="6" spans="1:6" ht="30" x14ac:dyDescent="0.25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8" x14ac:dyDescent="0.25">
      <c r="A7" s="117" t="s">
        <v>107</v>
      </c>
      <c r="B7" s="42" t="s">
        <v>171</v>
      </c>
      <c r="C7" s="26">
        <v>0</v>
      </c>
      <c r="D7" s="118">
        <f>IF(C7=0,1,C8/C7)</f>
        <v>1</v>
      </c>
      <c r="E7" s="119">
        <v>6</v>
      </c>
      <c r="F7" s="120">
        <f>IF(C7&lt;C8=FALSE,D7*E7)</f>
        <v>6</v>
      </c>
    </row>
    <row r="8" spans="1:6" ht="18" x14ac:dyDescent="0.25">
      <c r="A8" s="117"/>
      <c r="B8" s="42" t="s">
        <v>172</v>
      </c>
      <c r="C8" s="26">
        <v>0</v>
      </c>
      <c r="D8" s="118"/>
      <c r="E8" s="119"/>
      <c r="F8" s="121"/>
    </row>
    <row r="9" spans="1:6" ht="18" x14ac:dyDescent="0.25">
      <c r="A9" s="117" t="s">
        <v>108</v>
      </c>
      <c r="B9" s="42" t="s">
        <v>173</v>
      </c>
      <c r="C9" s="26">
        <v>0</v>
      </c>
      <c r="D9" s="118">
        <f>IF(C9=0,1,C10/C9)</f>
        <v>1</v>
      </c>
      <c r="E9" s="119">
        <v>5</v>
      </c>
      <c r="F9" s="120">
        <f>IF(C9&lt;C10=FALSE,D9*E9)</f>
        <v>5</v>
      </c>
    </row>
    <row r="10" spans="1:6" ht="18" x14ac:dyDescent="0.25">
      <c r="A10" s="117"/>
      <c r="B10" s="42" t="s">
        <v>174</v>
      </c>
      <c r="C10" s="26">
        <v>0</v>
      </c>
      <c r="D10" s="118"/>
      <c r="E10" s="119"/>
      <c r="F10" s="121"/>
    </row>
    <row r="11" spans="1:6" ht="18" x14ac:dyDescent="0.25">
      <c r="A11" s="117" t="s">
        <v>109</v>
      </c>
      <c r="B11" s="42" t="s">
        <v>175</v>
      </c>
      <c r="C11" s="26">
        <v>0</v>
      </c>
      <c r="D11" s="118">
        <f>IF(C11=0,1,C12/C11)</f>
        <v>1</v>
      </c>
      <c r="E11" s="119">
        <v>7</v>
      </c>
      <c r="F11" s="120">
        <f>IF(C11&lt;C12=FALSE,D11*E11)</f>
        <v>7</v>
      </c>
    </row>
    <row r="12" spans="1:6" ht="18" x14ac:dyDescent="0.25">
      <c r="A12" s="117"/>
      <c r="B12" s="42" t="s">
        <v>176</v>
      </c>
      <c r="C12" s="26">
        <v>0</v>
      </c>
      <c r="D12" s="118"/>
      <c r="E12" s="119"/>
      <c r="F12" s="121"/>
    </row>
    <row r="13" spans="1:6" ht="18" x14ac:dyDescent="0.25">
      <c r="A13" s="117" t="s">
        <v>110</v>
      </c>
      <c r="B13" s="42" t="s">
        <v>177</v>
      </c>
      <c r="C13" s="26">
        <v>3</v>
      </c>
      <c r="D13" s="118">
        <f>IF(C13=0,1,C14/C13)</f>
        <v>1</v>
      </c>
      <c r="E13" s="119">
        <v>6</v>
      </c>
      <c r="F13" s="120">
        <f>IF(C13&lt;C14=FALSE,D13*E13)</f>
        <v>6</v>
      </c>
    </row>
    <row r="14" spans="1:6" ht="18" x14ac:dyDescent="0.25">
      <c r="A14" s="117"/>
      <c r="B14" s="42" t="s">
        <v>178</v>
      </c>
      <c r="C14" s="26">
        <v>3</v>
      </c>
      <c r="D14" s="118"/>
      <c r="E14" s="119"/>
      <c r="F14" s="121"/>
    </row>
    <row r="15" spans="1:6" ht="18" x14ac:dyDescent="0.25">
      <c r="A15" s="117" t="s">
        <v>111</v>
      </c>
      <c r="B15" s="42" t="s">
        <v>179</v>
      </c>
      <c r="C15" s="26">
        <v>0</v>
      </c>
      <c r="D15" s="118">
        <f>IF(C15=0,1,C16/C15)</f>
        <v>1</v>
      </c>
      <c r="E15" s="119">
        <v>7</v>
      </c>
      <c r="F15" s="120">
        <f>IF(C15&lt;C16=FALSE,D15*E15)</f>
        <v>7</v>
      </c>
    </row>
    <row r="16" spans="1:6" ht="18" x14ac:dyDescent="0.25">
      <c r="A16" s="117"/>
      <c r="B16" s="42" t="s">
        <v>180</v>
      </c>
      <c r="C16" s="26">
        <v>0</v>
      </c>
      <c r="D16" s="118"/>
      <c r="E16" s="119"/>
      <c r="F16" s="121"/>
    </row>
    <row r="17" spans="1:6" ht="18" x14ac:dyDescent="0.25">
      <c r="A17" s="117" t="s">
        <v>112</v>
      </c>
      <c r="B17" s="42" t="s">
        <v>181</v>
      </c>
      <c r="C17" s="26">
        <v>0</v>
      </c>
      <c r="D17" s="118">
        <f>IF(C17=0,1,C18/C17)</f>
        <v>1</v>
      </c>
      <c r="E17" s="119">
        <v>7</v>
      </c>
      <c r="F17" s="120">
        <f>IF(C17&lt;C18=FALSE,D17*E17)</f>
        <v>7</v>
      </c>
    </row>
    <row r="18" spans="1:6" ht="18" x14ac:dyDescent="0.25">
      <c r="A18" s="117"/>
      <c r="B18" s="42" t="s">
        <v>182</v>
      </c>
      <c r="C18" s="26">
        <v>0</v>
      </c>
      <c r="D18" s="118"/>
      <c r="E18" s="119"/>
      <c r="F18" s="121"/>
    </row>
    <row r="19" spans="1:6" ht="18" x14ac:dyDescent="0.25">
      <c r="A19" s="123" t="s">
        <v>113</v>
      </c>
      <c r="B19" s="42" t="s">
        <v>183</v>
      </c>
      <c r="C19" s="26">
        <v>0</v>
      </c>
      <c r="D19" s="118">
        <f>IF(C19=0,1,C20/C19)</f>
        <v>1</v>
      </c>
      <c r="E19" s="119">
        <v>6</v>
      </c>
      <c r="F19" s="120">
        <f>IF(C19&lt;C20=FALSE,D19*E19)</f>
        <v>6</v>
      </c>
    </row>
    <row r="20" spans="1:6" ht="18" x14ac:dyDescent="0.25">
      <c r="A20" s="124"/>
      <c r="B20" s="42" t="s">
        <v>184</v>
      </c>
      <c r="C20" s="26">
        <v>0</v>
      </c>
      <c r="D20" s="118"/>
      <c r="E20" s="119"/>
      <c r="F20" s="121"/>
    </row>
    <row r="21" spans="1:6" ht="18" x14ac:dyDescent="0.25">
      <c r="A21" s="125" t="s">
        <v>114</v>
      </c>
      <c r="B21" s="42" t="s">
        <v>185</v>
      </c>
      <c r="C21" s="26">
        <v>1</v>
      </c>
      <c r="D21" s="118">
        <f>IF(C21=0,1,C22/C21)</f>
        <v>1</v>
      </c>
      <c r="E21" s="119">
        <v>6</v>
      </c>
      <c r="F21" s="120">
        <f>IF(C21&lt;C22=FALSE,D21*E21)</f>
        <v>6</v>
      </c>
    </row>
    <row r="22" spans="1:6" ht="18" x14ac:dyDescent="0.25">
      <c r="A22" s="125"/>
      <c r="B22" s="42" t="s">
        <v>186</v>
      </c>
      <c r="C22" s="26">
        <v>1</v>
      </c>
      <c r="D22" s="118"/>
      <c r="E22" s="119"/>
      <c r="F22" s="121"/>
    </row>
    <row r="23" spans="1:6" ht="18" x14ac:dyDescent="0.25">
      <c r="A23" s="117" t="s">
        <v>115</v>
      </c>
      <c r="B23" s="42" t="s">
        <v>187</v>
      </c>
      <c r="C23" s="26">
        <v>0</v>
      </c>
      <c r="D23" s="118">
        <f t="shared" ref="D23" si="0">IF(C23=0,1,C24/C23)</f>
        <v>1</v>
      </c>
      <c r="E23" s="119">
        <v>6</v>
      </c>
      <c r="F23" s="120">
        <f>IF(C23&lt;C24=FALSE,D23*E23)</f>
        <v>6</v>
      </c>
    </row>
    <row r="24" spans="1:6" ht="18" x14ac:dyDescent="0.25">
      <c r="A24" s="117"/>
      <c r="B24" s="42" t="s">
        <v>188</v>
      </c>
      <c r="C24" s="26">
        <v>0</v>
      </c>
      <c r="D24" s="118"/>
      <c r="E24" s="119"/>
      <c r="F24" s="121"/>
    </row>
    <row r="25" spans="1:6" ht="18" x14ac:dyDescent="0.25">
      <c r="A25" s="117" t="s">
        <v>116</v>
      </c>
      <c r="B25" s="42" t="s">
        <v>189</v>
      </c>
      <c r="C25" s="26">
        <v>1</v>
      </c>
      <c r="D25" s="118">
        <f t="shared" ref="D25" si="1">IF(C25=0,1,C26/C25)</f>
        <v>1</v>
      </c>
      <c r="E25" s="119">
        <v>6</v>
      </c>
      <c r="F25" s="120">
        <f>IF(C25&lt;C26=FALSE,D25*E25)</f>
        <v>6</v>
      </c>
    </row>
    <row r="26" spans="1:6" ht="18" x14ac:dyDescent="0.25">
      <c r="A26" s="117"/>
      <c r="B26" s="42" t="s">
        <v>190</v>
      </c>
      <c r="C26" s="26">
        <v>1</v>
      </c>
      <c r="D26" s="118"/>
      <c r="E26" s="119"/>
      <c r="F26" s="121"/>
    </row>
    <row r="27" spans="1:6" ht="18" x14ac:dyDescent="0.25">
      <c r="A27" s="117" t="s">
        <v>117</v>
      </c>
      <c r="B27" s="42" t="s">
        <v>191</v>
      </c>
      <c r="C27" s="26">
        <v>0</v>
      </c>
      <c r="D27" s="118">
        <f t="shared" ref="D27" si="2">IF(C27=0,1,C28/C27)</f>
        <v>1</v>
      </c>
      <c r="E27" s="119">
        <v>4</v>
      </c>
      <c r="F27" s="120">
        <f>IF(C27&lt;C28=FALSE,D27*E27)</f>
        <v>4</v>
      </c>
    </row>
    <row r="28" spans="1:6" ht="18" x14ac:dyDescent="0.25">
      <c r="A28" s="117"/>
      <c r="B28" s="42" t="s">
        <v>192</v>
      </c>
      <c r="C28" s="26">
        <v>0</v>
      </c>
      <c r="D28" s="118"/>
      <c r="E28" s="119"/>
      <c r="F28" s="121"/>
    </row>
    <row r="29" spans="1:6" ht="18" x14ac:dyDescent="0.25">
      <c r="A29" s="117" t="s">
        <v>118</v>
      </c>
      <c r="B29" s="42" t="s">
        <v>193</v>
      </c>
      <c r="C29" s="26">
        <v>0</v>
      </c>
      <c r="D29" s="118">
        <f t="shared" ref="D29" si="3">IF(C29=0,1,C30/C29)</f>
        <v>1</v>
      </c>
      <c r="E29" s="119">
        <v>4</v>
      </c>
      <c r="F29" s="120">
        <f>IF(C29&lt;C30=FALSE,D29*E29)</f>
        <v>4</v>
      </c>
    </row>
    <row r="30" spans="1:6" ht="18" x14ac:dyDescent="0.25">
      <c r="A30" s="117"/>
      <c r="B30" s="42" t="s">
        <v>194</v>
      </c>
      <c r="C30" s="26">
        <v>0</v>
      </c>
      <c r="D30" s="118"/>
      <c r="E30" s="119"/>
      <c r="F30" s="121"/>
    </row>
    <row r="31" spans="1:6" ht="18" x14ac:dyDescent="0.25">
      <c r="A31" s="117" t="s">
        <v>119</v>
      </c>
      <c r="B31" s="42" t="s">
        <v>195</v>
      </c>
      <c r="C31" s="26">
        <v>0</v>
      </c>
      <c r="D31" s="118">
        <f t="shared" ref="D31" si="4">IF(C31=0,1,C32/C31)</f>
        <v>1</v>
      </c>
      <c r="E31" s="119">
        <v>4</v>
      </c>
      <c r="F31" s="120">
        <f>IF(C31&lt;C32=FALSE,D31*E31)</f>
        <v>4</v>
      </c>
    </row>
    <row r="32" spans="1:6" ht="18" x14ac:dyDescent="0.25">
      <c r="A32" s="117"/>
      <c r="B32" s="42" t="s">
        <v>196</v>
      </c>
      <c r="C32" s="26">
        <v>0</v>
      </c>
      <c r="D32" s="118"/>
      <c r="E32" s="119"/>
      <c r="F32" s="121"/>
    </row>
    <row r="33" spans="1:6" ht="18" x14ac:dyDescent="0.25">
      <c r="A33" s="117" t="s">
        <v>120</v>
      </c>
      <c r="B33" s="42" t="s">
        <v>197</v>
      </c>
      <c r="C33" s="26">
        <v>0</v>
      </c>
      <c r="D33" s="118">
        <f t="shared" ref="D33" si="5">IF(C33=0,1,C34/C33)</f>
        <v>1</v>
      </c>
      <c r="E33" s="119">
        <v>7</v>
      </c>
      <c r="F33" s="120">
        <f>IF(C33&lt;C34=FALSE,D33*E33)</f>
        <v>7</v>
      </c>
    </row>
    <row r="34" spans="1:6" ht="18" x14ac:dyDescent="0.25">
      <c r="A34" s="117"/>
      <c r="B34" s="42" t="s">
        <v>198</v>
      </c>
      <c r="C34" s="26">
        <v>0</v>
      </c>
      <c r="D34" s="118"/>
      <c r="E34" s="119"/>
      <c r="F34" s="121"/>
    </row>
    <row r="35" spans="1:6" ht="18" x14ac:dyDescent="0.25">
      <c r="A35" s="117" t="s">
        <v>121</v>
      </c>
      <c r="B35" s="42" t="s">
        <v>199</v>
      </c>
      <c r="C35" s="26">
        <v>0</v>
      </c>
      <c r="D35" s="118">
        <f t="shared" ref="D35" si="6">IF(C35=0,1,C36/C35)</f>
        <v>1</v>
      </c>
      <c r="E35" s="119">
        <v>4</v>
      </c>
      <c r="F35" s="120">
        <f>IF(C35&lt;C36=FALSE,D35*E35)</f>
        <v>4</v>
      </c>
    </row>
    <row r="36" spans="1:6" ht="18" x14ac:dyDescent="0.25">
      <c r="A36" s="117"/>
      <c r="B36" s="42" t="s">
        <v>200</v>
      </c>
      <c r="C36" s="26">
        <v>0</v>
      </c>
      <c r="D36" s="118"/>
      <c r="E36" s="119"/>
      <c r="F36" s="121"/>
    </row>
    <row r="37" spans="1:6" ht="18" x14ac:dyDescent="0.25">
      <c r="A37" s="82" t="s">
        <v>160</v>
      </c>
      <c r="B37" s="42" t="s">
        <v>201</v>
      </c>
      <c r="C37" s="27">
        <v>14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8" x14ac:dyDescent="0.25">
      <c r="A38" s="82" t="s">
        <v>161</v>
      </c>
      <c r="B38" s="42" t="s">
        <v>202</v>
      </c>
      <c r="C38" s="27">
        <v>7.0000000000000007E-2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8" x14ac:dyDescent="0.25">
      <c r="A39" s="82" t="s">
        <v>162</v>
      </c>
      <c r="B39" s="42" t="s">
        <v>203</v>
      </c>
      <c r="C39" s="51">
        <v>3.0000000000000001E-5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25">
      <c r="A40" s="122" t="s">
        <v>122</v>
      </c>
      <c r="B40" s="122"/>
      <c r="C40" s="122"/>
      <c r="D40" s="122"/>
      <c r="E40" s="122"/>
      <c r="F40" s="44">
        <f>SUM(F7:F39)</f>
        <v>100</v>
      </c>
    </row>
    <row r="41" spans="1:6" ht="18" customHeight="1" x14ac:dyDescent="0.25">
      <c r="A41" s="116" t="s">
        <v>123</v>
      </c>
      <c r="B41" s="116"/>
      <c r="C41" s="116"/>
      <c r="D41" s="116"/>
      <c r="E41" s="116"/>
      <c r="F41" s="89">
        <v>93.4</v>
      </c>
    </row>
    <row r="43" spans="1:6" x14ac:dyDescent="0.25">
      <c r="A43" s="48" t="s">
        <v>26</v>
      </c>
      <c r="B43" s="87"/>
      <c r="C43" s="49"/>
    </row>
    <row r="44" spans="1:6" x14ac:dyDescent="0.25">
      <c r="A44" s="49" t="s">
        <v>208</v>
      </c>
      <c r="B44" s="88"/>
      <c r="C44" s="14"/>
    </row>
    <row r="45" spans="1:6" ht="18" x14ac:dyDescent="0.35">
      <c r="A45" s="49" t="s">
        <v>204</v>
      </c>
      <c r="B45" s="88"/>
      <c r="C45" s="14"/>
    </row>
    <row r="46" spans="1:6" ht="18" x14ac:dyDescent="0.35">
      <c r="A46" s="49" t="s">
        <v>205</v>
      </c>
      <c r="B46" s="88"/>
      <c r="C46" s="28"/>
    </row>
    <row r="47" spans="1:6" ht="18" x14ac:dyDescent="0.35">
      <c r="A47" s="49" t="s">
        <v>206</v>
      </c>
      <c r="B47" s="88"/>
      <c r="C47" s="28"/>
    </row>
    <row r="48" spans="1:6" ht="18" x14ac:dyDescent="0.35">
      <c r="A48" s="38" t="s">
        <v>207</v>
      </c>
      <c r="B48" s="88"/>
      <c r="C48" s="4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</sheetData>
  <sheetProtection password="C78E" sheet="1" objects="1" scenarios="1" selectLockedCells="1"/>
  <mergeCells count="62">
    <mergeCell ref="A9:A10"/>
    <mergeCell ref="D9:D10"/>
    <mergeCell ref="E9:E10"/>
    <mergeCell ref="F9:F10"/>
    <mergeCell ref="A7:A8"/>
    <mergeCell ref="D7:D8"/>
    <mergeCell ref="E7:E8"/>
    <mergeCell ref="F7:F8"/>
    <mergeCell ref="A11:A12"/>
    <mergeCell ref="D11:D12"/>
    <mergeCell ref="E11:E12"/>
    <mergeCell ref="F11:F12"/>
    <mergeCell ref="A13:A14"/>
    <mergeCell ref="D13:D14"/>
    <mergeCell ref="E13:E14"/>
    <mergeCell ref="F13:F14"/>
    <mergeCell ref="A15:A16"/>
    <mergeCell ref="D15:D16"/>
    <mergeCell ref="E15:E16"/>
    <mergeCell ref="F15:F16"/>
    <mergeCell ref="A17:A18"/>
    <mergeCell ref="D17:D18"/>
    <mergeCell ref="E17:E18"/>
    <mergeCell ref="F17:F18"/>
    <mergeCell ref="A19:A20"/>
    <mergeCell ref="D19:D20"/>
    <mergeCell ref="E19:E20"/>
    <mergeCell ref="F19:F20"/>
    <mergeCell ref="A21:A22"/>
    <mergeCell ref="D21:D22"/>
    <mergeCell ref="E21:E22"/>
    <mergeCell ref="F21:F22"/>
    <mergeCell ref="A23:A24"/>
    <mergeCell ref="D23:D24"/>
    <mergeCell ref="E23:E24"/>
    <mergeCell ref="F23:F24"/>
    <mergeCell ref="A25:A26"/>
    <mergeCell ref="D25:D26"/>
    <mergeCell ref="E25:E26"/>
    <mergeCell ref="F25:F2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41:E41"/>
    <mergeCell ref="A31:A32"/>
    <mergeCell ref="D31:D32"/>
    <mergeCell ref="E31:E32"/>
    <mergeCell ref="A35:A36"/>
    <mergeCell ref="D35:D36"/>
    <mergeCell ref="E35:E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36" sqref="G36"/>
    </sheetView>
  </sheetViews>
  <sheetFormatPr defaultRowHeight="15" x14ac:dyDescent="0.25"/>
  <cols>
    <col min="1" max="1" width="8.42578125" style="23" customWidth="1"/>
    <col min="2" max="2" width="10.42578125" style="23" customWidth="1"/>
    <col min="3" max="4" width="13.5703125" style="23" customWidth="1"/>
    <col min="5" max="16384" width="9.140625" style="23"/>
  </cols>
  <sheetData>
    <row r="1" spans="1:4" ht="15.75" x14ac:dyDescent="0.25">
      <c r="A1" s="90" t="s">
        <v>72</v>
      </c>
      <c r="B1" s="91"/>
      <c r="C1" s="91"/>
    </row>
    <row r="3" spans="1:4" x14ac:dyDescent="0.25">
      <c r="A3" s="25" t="s">
        <v>71</v>
      </c>
    </row>
    <row r="4" spans="1:4" x14ac:dyDescent="0.25">
      <c r="A4" s="126" t="s">
        <v>59</v>
      </c>
      <c r="B4" s="126"/>
      <c r="C4" s="59" t="s">
        <v>8</v>
      </c>
      <c r="D4" s="59" t="s">
        <v>9</v>
      </c>
    </row>
    <row r="5" spans="1:4" x14ac:dyDescent="0.25">
      <c r="A5" s="127" t="s">
        <v>60</v>
      </c>
      <c r="B5" s="94" t="s">
        <v>61</v>
      </c>
      <c r="C5" s="96">
        <f>'T6.2'!C37</f>
        <v>14</v>
      </c>
      <c r="D5" s="92">
        <v>74</v>
      </c>
    </row>
    <row r="6" spans="1:4" x14ac:dyDescent="0.25">
      <c r="A6" s="127"/>
      <c r="B6" s="95" t="s">
        <v>62</v>
      </c>
      <c r="C6" s="92">
        <v>0</v>
      </c>
      <c r="D6" s="92">
        <v>0</v>
      </c>
    </row>
    <row r="7" spans="1:4" x14ac:dyDescent="0.25">
      <c r="A7" s="127"/>
      <c r="B7" s="94" t="s">
        <v>63</v>
      </c>
      <c r="C7" s="96">
        <f>C5+C6</f>
        <v>14</v>
      </c>
      <c r="D7" s="92">
        <v>74</v>
      </c>
    </row>
    <row r="8" spans="1:4" x14ac:dyDescent="0.25">
      <c r="A8" s="127"/>
      <c r="B8" s="94" t="s">
        <v>64</v>
      </c>
      <c r="C8" s="92">
        <v>94.28</v>
      </c>
      <c r="D8" s="92">
        <v>2100</v>
      </c>
    </row>
    <row r="9" spans="1:4" x14ac:dyDescent="0.25">
      <c r="A9" s="127" t="s">
        <v>65</v>
      </c>
      <c r="B9" s="94" t="s">
        <v>66</v>
      </c>
      <c r="C9" s="96">
        <f>'T6.2'!C38</f>
        <v>7.0000000000000007E-2</v>
      </c>
      <c r="D9" s="92">
        <v>0.33</v>
      </c>
    </row>
    <row r="10" spans="1:4" x14ac:dyDescent="0.25">
      <c r="A10" s="127"/>
      <c r="B10" s="94" t="s">
        <v>67</v>
      </c>
      <c r="C10" s="92">
        <v>0</v>
      </c>
      <c r="D10" s="92">
        <v>0</v>
      </c>
    </row>
    <row r="11" spans="1:4" x14ac:dyDescent="0.25">
      <c r="A11" s="127"/>
      <c r="B11" s="94" t="s">
        <v>68</v>
      </c>
      <c r="C11" s="96">
        <f>C9+C10</f>
        <v>7.0000000000000007E-2</v>
      </c>
      <c r="D11" s="92">
        <v>0.33</v>
      </c>
    </row>
    <row r="12" spans="1:4" x14ac:dyDescent="0.25">
      <c r="A12" s="127"/>
      <c r="B12" s="94" t="s">
        <v>69</v>
      </c>
      <c r="C12" s="92">
        <v>0.56999999999999995</v>
      </c>
      <c r="D12" s="92">
        <v>1.86</v>
      </c>
    </row>
    <row r="13" spans="1:4" x14ac:dyDescent="0.25">
      <c r="A13" s="128" t="s">
        <v>70</v>
      </c>
      <c r="B13" s="129"/>
      <c r="C13" s="97">
        <f>'T6.2'!C39</f>
        <v>3.0000000000000001E-5</v>
      </c>
      <c r="D13" s="93">
        <v>3.0000000000000001E-5</v>
      </c>
    </row>
    <row r="15" spans="1:4" x14ac:dyDescent="0.25">
      <c r="A15" s="104" t="s">
        <v>26</v>
      </c>
    </row>
    <row r="16" spans="1:4" x14ac:dyDescent="0.25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RowHeight="15" x14ac:dyDescent="0.25"/>
  <cols>
    <col min="1" max="1" width="12.42578125" style="23" customWidth="1"/>
    <col min="2" max="2" width="17.42578125" style="23" customWidth="1"/>
    <col min="3" max="16384" width="9.140625" style="23"/>
  </cols>
  <sheetData>
    <row r="1" spans="1:2" ht="15.75" x14ac:dyDescent="0.25">
      <c r="A1" s="54" t="s">
        <v>74</v>
      </c>
      <c r="B1" s="55"/>
    </row>
    <row r="2" spans="1:2" ht="15.75" customHeight="1" x14ac:dyDescent="0.25"/>
    <row r="3" spans="1:2" x14ac:dyDescent="0.25">
      <c r="A3" s="56" t="s">
        <v>73</v>
      </c>
      <c r="B3" s="57"/>
    </row>
    <row r="4" spans="1:2" x14ac:dyDescent="0.25">
      <c r="A4" s="59" t="s">
        <v>5</v>
      </c>
      <c r="B4" s="41" t="s">
        <v>75</v>
      </c>
    </row>
    <row r="5" spans="1:2" x14ac:dyDescent="0.25">
      <c r="A5" s="59" t="s">
        <v>6</v>
      </c>
      <c r="B5" s="98">
        <f>'T6.2'!F40</f>
        <v>100</v>
      </c>
    </row>
    <row r="6" spans="1:2" x14ac:dyDescent="0.25">
      <c r="A6" s="59" t="s">
        <v>7</v>
      </c>
      <c r="B6" s="58">
        <v>100</v>
      </c>
    </row>
    <row r="8" spans="1:2" x14ac:dyDescent="0.25">
      <c r="A8" s="104" t="s">
        <v>26</v>
      </c>
    </row>
    <row r="9" spans="1:2" x14ac:dyDescent="0.25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RowHeight="15" x14ac:dyDescent="0.25"/>
  <cols>
    <col min="1" max="3" width="30.28515625" style="1" customWidth="1"/>
    <col min="4" max="16384" width="9.140625" style="1"/>
  </cols>
  <sheetData>
    <row r="1" spans="1:3" ht="15.75" x14ac:dyDescent="0.25">
      <c r="A1" s="3" t="s">
        <v>11</v>
      </c>
      <c r="B1" s="3"/>
      <c r="C1" s="3"/>
    </row>
    <row r="2" spans="1:3" x14ac:dyDescent="0.25">
      <c r="A2" s="4"/>
    </row>
    <row r="3" spans="1:3" x14ac:dyDescent="0.25">
      <c r="A3" s="4" t="s">
        <v>10</v>
      </c>
    </row>
    <row r="4" spans="1:3" ht="45" x14ac:dyDescent="0.25">
      <c r="A4" s="5" t="s">
        <v>12</v>
      </c>
      <c r="B4" s="5" t="s">
        <v>13</v>
      </c>
      <c r="C4" s="5" t="s">
        <v>14</v>
      </c>
    </row>
    <row r="5" spans="1:3" x14ac:dyDescent="0.25">
      <c r="A5" s="13">
        <v>0</v>
      </c>
      <c r="B5" s="18">
        <v>0</v>
      </c>
      <c r="C5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5.42578125" style="2" customWidth="1"/>
    <col min="2" max="5" width="23.28515625" style="2" customWidth="1"/>
    <col min="6" max="16384" width="9.140625" style="2"/>
  </cols>
  <sheetData>
    <row r="1" spans="1:5" ht="15.75" x14ac:dyDescent="0.25">
      <c r="A1" s="3" t="s">
        <v>28</v>
      </c>
    </row>
    <row r="3" spans="1:5" x14ac:dyDescent="0.25">
      <c r="A3" s="8" t="s">
        <v>27</v>
      </c>
    </row>
    <row r="4" spans="1:5" ht="80.099999999999994" customHeight="1" x14ac:dyDescent="0.25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25">
      <c r="A5" s="74" t="s">
        <v>157</v>
      </c>
      <c r="B5" s="18">
        <v>0</v>
      </c>
      <c r="C5" s="13">
        <v>0</v>
      </c>
      <c r="D5" s="18">
        <v>0</v>
      </c>
      <c r="E5" s="77">
        <v>0</v>
      </c>
    </row>
    <row r="6" spans="1:5" x14ac:dyDescent="0.25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25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cols>
    <col min="1" max="1" width="58.5703125" style="1" customWidth="1"/>
    <col min="2" max="2" width="13.7109375" style="1" customWidth="1"/>
    <col min="3" max="16384" width="9.140625" style="1"/>
  </cols>
  <sheetData>
    <row r="1" spans="1:2" ht="15.75" x14ac:dyDescent="0.25">
      <c r="A1" s="9" t="s">
        <v>29</v>
      </c>
    </row>
    <row r="3" spans="1:2" x14ac:dyDescent="0.25">
      <c r="A3" s="8" t="s">
        <v>30</v>
      </c>
    </row>
    <row r="4" spans="1:2" ht="30" x14ac:dyDescent="0.25">
      <c r="A4" s="10" t="s">
        <v>31</v>
      </c>
      <c r="B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defaultRowHeight="15" x14ac:dyDescent="0.25"/>
  <cols>
    <col min="1" max="1" width="40.5703125" style="1" customWidth="1"/>
    <col min="2" max="2" width="37.140625" style="2" customWidth="1"/>
    <col min="3" max="3" width="24.5703125" style="2" customWidth="1"/>
    <col min="4" max="16384" width="9.140625" style="1"/>
  </cols>
  <sheetData>
    <row r="1" spans="1:2" ht="15.75" x14ac:dyDescent="0.25">
      <c r="A1" s="9" t="s">
        <v>32</v>
      </c>
    </row>
    <row r="3" spans="1:2" x14ac:dyDescent="0.25">
      <c r="A3" s="8" t="s">
        <v>33</v>
      </c>
    </row>
    <row r="4" spans="1:2" ht="45" x14ac:dyDescent="0.25">
      <c r="A4" s="11" t="s">
        <v>34</v>
      </c>
      <c r="B4" s="5" t="s">
        <v>35</v>
      </c>
    </row>
    <row r="5" spans="1:2" x14ac:dyDescent="0.25">
      <c r="A5" s="11" t="s">
        <v>36</v>
      </c>
      <c r="B5" s="17">
        <v>0</v>
      </c>
    </row>
    <row r="6" spans="1:2" ht="30" x14ac:dyDescent="0.25">
      <c r="A6" s="11" t="s">
        <v>37</v>
      </c>
      <c r="B6" s="17">
        <v>0</v>
      </c>
    </row>
    <row r="7" spans="1:2" ht="30" x14ac:dyDescent="0.25">
      <c r="A7" s="11" t="s">
        <v>38</v>
      </c>
      <c r="B7" s="17">
        <v>0</v>
      </c>
    </row>
    <row r="8" spans="1:2" ht="45" x14ac:dyDescent="0.25">
      <c r="A8" s="11" t="s">
        <v>39</v>
      </c>
      <c r="B8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3" topLeftCell="A4" activePane="bottomLeft" state="frozen"/>
      <selection pane="bottomLeft" activeCell="K22" sqref="K22"/>
    </sheetView>
  </sheetViews>
  <sheetFormatPr defaultRowHeight="15" x14ac:dyDescent="0.25"/>
  <cols>
    <col min="1" max="1" width="19.28515625" style="29" customWidth="1"/>
    <col min="2" max="6" width="13.5703125" style="23" customWidth="1"/>
    <col min="7" max="11" width="13.5703125" style="29" customWidth="1"/>
    <col min="12" max="16384" width="9.140625" style="29"/>
  </cols>
  <sheetData>
    <row r="1" spans="1:12" ht="15.75" x14ac:dyDescent="0.25">
      <c r="A1" s="24" t="s">
        <v>103</v>
      </c>
      <c r="B1" s="60">
        <f>H13</f>
        <v>0</v>
      </c>
    </row>
    <row r="3" spans="1:12" x14ac:dyDescent="0.25">
      <c r="A3" s="30" t="s">
        <v>76</v>
      </c>
    </row>
    <row r="4" spans="1:12" s="31" customFormat="1" ht="50.1" customHeight="1" x14ac:dyDescent="0.25">
      <c r="A4" s="130" t="s">
        <v>77</v>
      </c>
      <c r="B4" s="131" t="s">
        <v>102</v>
      </c>
      <c r="C4" s="132"/>
      <c r="D4" s="131" t="s">
        <v>125</v>
      </c>
      <c r="E4" s="132"/>
      <c r="F4" s="131" t="s">
        <v>126</v>
      </c>
      <c r="G4" s="132"/>
      <c r="H4" s="131" t="s">
        <v>127</v>
      </c>
      <c r="I4" s="132"/>
      <c r="J4" s="133" t="s">
        <v>95</v>
      </c>
      <c r="K4" s="132"/>
    </row>
    <row r="5" spans="1:12" s="31" customFormat="1" x14ac:dyDescent="0.25">
      <c r="A5" s="130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25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26">
        <v>0</v>
      </c>
      <c r="K6" s="26">
        <v>0</v>
      </c>
      <c r="L6" s="38"/>
    </row>
    <row r="7" spans="1:12" x14ac:dyDescent="0.25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26">
        <v>0</v>
      </c>
      <c r="K7" s="26">
        <v>0</v>
      </c>
      <c r="L7" s="38"/>
    </row>
    <row r="8" spans="1:12" x14ac:dyDescent="0.25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26">
        <v>0</v>
      </c>
      <c r="K8" s="26">
        <v>0</v>
      </c>
      <c r="L8" s="38"/>
    </row>
    <row r="9" spans="1:12" x14ac:dyDescent="0.25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26">
        <v>0</v>
      </c>
      <c r="K9" s="26">
        <v>0</v>
      </c>
      <c r="L9" s="38"/>
    </row>
    <row r="10" spans="1:12" x14ac:dyDescent="0.25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26">
        <v>0</v>
      </c>
      <c r="K10" s="26">
        <v>0</v>
      </c>
      <c r="L10" s="38"/>
    </row>
    <row r="11" spans="1:12" x14ac:dyDescent="0.25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26">
        <v>0</v>
      </c>
      <c r="K11" s="26">
        <v>0</v>
      </c>
      <c r="L11" s="38"/>
    </row>
    <row r="12" spans="1:12" x14ac:dyDescent="0.25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26">
        <v>0</v>
      </c>
      <c r="K12" s="26">
        <v>0</v>
      </c>
      <c r="L12" s="38"/>
    </row>
    <row r="13" spans="1:12" x14ac:dyDescent="0.25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26">
        <v>0</v>
      </c>
      <c r="K13" s="26">
        <v>0</v>
      </c>
      <c r="L13" s="38"/>
    </row>
    <row r="14" spans="1:12" x14ac:dyDescent="0.25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26">
        <v>0</v>
      </c>
      <c r="K14" s="26">
        <v>0</v>
      </c>
      <c r="L14" s="38"/>
    </row>
    <row r="15" spans="1:12" x14ac:dyDescent="0.25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26">
        <v>0</v>
      </c>
      <c r="K15" s="26">
        <v>0</v>
      </c>
      <c r="L15" s="38"/>
    </row>
    <row r="16" spans="1:12" x14ac:dyDescent="0.25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26">
        <v>0</v>
      </c>
      <c r="K16" s="26">
        <v>0</v>
      </c>
      <c r="L16" s="38"/>
    </row>
    <row r="17" spans="1:12" x14ac:dyDescent="0.25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26">
        <v>0</v>
      </c>
      <c r="K17" s="26">
        <v>0</v>
      </c>
      <c r="L17" s="38"/>
    </row>
    <row r="18" spans="1:12" x14ac:dyDescent="0.25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26">
        <v>0</v>
      </c>
      <c r="K18" s="26">
        <v>0</v>
      </c>
      <c r="L18" s="38"/>
    </row>
    <row r="19" spans="1:12" x14ac:dyDescent="0.25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26">
        <v>0</v>
      </c>
      <c r="K19" s="26">
        <v>0</v>
      </c>
      <c r="L19" s="38"/>
    </row>
    <row r="20" spans="1:12" x14ac:dyDescent="0.25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25">
      <c r="A21" s="33" t="s">
        <v>94</v>
      </c>
      <c r="B21" s="134">
        <f>B20+C20</f>
        <v>0</v>
      </c>
      <c r="C21" s="134"/>
      <c r="D21" s="134">
        <f>D20+E20</f>
        <v>0</v>
      </c>
      <c r="E21" s="134"/>
      <c r="F21" s="134">
        <f t="shared" ref="F21" si="3">F20+G20</f>
        <v>0</v>
      </c>
      <c r="G21" s="134"/>
      <c r="H21" s="135">
        <f t="shared" ref="H21" si="4">H20+I20</f>
        <v>0</v>
      </c>
      <c r="I21" s="135"/>
      <c r="J21" s="136">
        <f t="shared" ref="J21" si="5">J20+K20</f>
        <v>0</v>
      </c>
      <c r="K21" s="136"/>
    </row>
    <row r="23" spans="1:12" x14ac:dyDescent="0.25">
      <c r="A23" s="104" t="s">
        <v>26</v>
      </c>
    </row>
    <row r="24" spans="1:12" x14ac:dyDescent="0.25">
      <c r="A24" s="38" t="s">
        <v>209</v>
      </c>
    </row>
    <row r="25" spans="1:12" x14ac:dyDescent="0.25">
      <c r="K25" s="36"/>
    </row>
    <row r="26" spans="1:12" x14ac:dyDescent="0.25">
      <c r="K26" s="36"/>
    </row>
    <row r="27" spans="1:12" x14ac:dyDescent="0.25">
      <c r="K27" s="36"/>
    </row>
  </sheetData>
  <sheetProtection password="C78E" sheet="1" objects="1" scenarios="1" selectLockedCells="1"/>
  <mergeCells count="11">
    <mergeCell ref="B21:C21"/>
    <mergeCell ref="D21:E21"/>
    <mergeCell ref="F21:G21"/>
    <mergeCell ref="H21:I21"/>
    <mergeCell ref="J21:K21"/>
    <mergeCell ref="A4:A5"/>
    <mergeCell ref="H4:I4"/>
    <mergeCell ref="J4:K4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Admin</cp:lastModifiedBy>
  <cp:lastPrinted>2019-02-22T08:42:43Z</cp:lastPrinted>
  <dcterms:created xsi:type="dcterms:W3CDTF">2016-09-20T10:31:40Z</dcterms:created>
  <dcterms:modified xsi:type="dcterms:W3CDTF">2019-02-27T08:36:58Z</dcterms:modified>
</cp:coreProperties>
</file>